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150" windowHeight="7950" tabRatio="750"/>
  </bookViews>
  <sheets>
    <sheet name="за 2023" sheetId="2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25" l="1"/>
  <c r="G16" i="25" l="1"/>
  <c r="H16" i="25"/>
  <c r="I16" i="25"/>
  <c r="J16" i="25"/>
  <c r="K16" i="25"/>
  <c r="L16" i="25"/>
  <c r="M16" i="25"/>
  <c r="F16" i="25"/>
  <c r="O17" i="25" l="1"/>
  <c r="O16" i="25" s="1"/>
  <c r="N17" i="25"/>
  <c r="N16" i="25" s="1"/>
  <c r="O24" i="25" l="1"/>
  <c r="N24" i="25"/>
  <c r="O23" i="25"/>
  <c r="N23" i="25"/>
  <c r="O22" i="25"/>
  <c r="N22" i="25"/>
  <c r="O21" i="25"/>
  <c r="N21" i="25"/>
  <c r="O20" i="25"/>
  <c r="N20" i="25"/>
  <c r="M18" i="25"/>
  <c r="L18" i="25"/>
  <c r="K18" i="25"/>
  <c r="J18" i="25"/>
  <c r="I15" i="25"/>
  <c r="H18" i="25"/>
  <c r="G18" i="25"/>
  <c r="F18" i="25"/>
  <c r="M15" i="25"/>
  <c r="H15" i="25"/>
  <c r="F15" i="25" l="1"/>
  <c r="J15" i="25"/>
  <c r="L15" i="25"/>
  <c r="G15" i="25"/>
  <c r="O18" i="25"/>
  <c r="N18" i="25"/>
  <c r="N15" i="25" s="1"/>
  <c r="K15" i="25"/>
  <c r="O15" i="25" l="1"/>
</calcChain>
</file>

<file path=xl/sharedStrings.xml><?xml version="1.0" encoding="utf-8"?>
<sst xmlns="http://schemas.openxmlformats.org/spreadsheetml/2006/main" count="71" uniqueCount="51">
  <si>
    <t>Муниципальные должности (стр.200) // (стр.050)</t>
  </si>
  <si>
    <t>Должности работников рабочих профессий (стр. 280) // (стр. 040)</t>
  </si>
  <si>
    <r>
      <rPr>
        <b/>
        <sz val="10"/>
        <rFont val="Times New Roman"/>
        <family val="1"/>
        <charset val="204"/>
      </rPr>
      <t>высшие</t>
    </r>
    <r>
      <rPr>
        <sz val="10"/>
        <rFont val="Times New Roman"/>
        <family val="1"/>
        <charset val="204"/>
      </rPr>
      <t xml:space="preserve"> (стр. 220) // (стр. 410)</t>
    </r>
  </si>
  <si>
    <r>
      <rPr>
        <b/>
        <sz val="10"/>
        <rFont val="Times New Roman"/>
        <family val="1"/>
        <charset val="204"/>
      </rPr>
      <t>главные</t>
    </r>
    <r>
      <rPr>
        <sz val="10"/>
        <rFont val="Times New Roman"/>
        <family val="1"/>
        <charset val="204"/>
      </rPr>
      <t xml:space="preserve"> (стр. 230) // (стр. 420)</t>
    </r>
  </si>
  <si>
    <r>
      <rPr>
        <b/>
        <sz val="10"/>
        <rFont val="Times New Roman"/>
        <family val="1"/>
        <charset val="204"/>
      </rPr>
      <t>ведущие</t>
    </r>
    <r>
      <rPr>
        <sz val="10"/>
        <rFont val="Times New Roman"/>
        <family val="1"/>
        <charset val="204"/>
      </rPr>
      <t xml:space="preserve"> (стр. 240) // (стр. 430)</t>
    </r>
  </si>
  <si>
    <r>
      <rPr>
        <b/>
        <sz val="10"/>
        <rFont val="Times New Roman"/>
        <family val="1"/>
        <charset val="204"/>
      </rPr>
      <t xml:space="preserve">старшие </t>
    </r>
    <r>
      <rPr>
        <sz val="10"/>
        <rFont val="Times New Roman"/>
        <family val="1"/>
        <charset val="204"/>
      </rPr>
      <t>(стр. 250) // (стр. 440)</t>
    </r>
  </si>
  <si>
    <r>
      <rPr>
        <b/>
        <sz val="10"/>
        <rFont val="Times New Roman"/>
        <family val="1"/>
        <charset val="204"/>
      </rPr>
      <t xml:space="preserve">младшие </t>
    </r>
    <r>
      <rPr>
        <sz val="10"/>
        <rFont val="Times New Roman"/>
        <family val="1"/>
        <charset val="204"/>
      </rPr>
      <t>(стр. 260) // (стр. 450)</t>
    </r>
  </si>
  <si>
    <t xml:space="preserve">расчетный ФОТ на год </t>
  </si>
  <si>
    <t>Всего должностей работников ОМС (стр.290) // ВСЕГО расходов (стр.050)</t>
  </si>
  <si>
    <r>
      <t>Должности муниципальной службы, всего (стр.210) // (стр.020)</t>
    </r>
    <r>
      <rPr>
        <b/>
        <sz val="10"/>
        <color rgb="FFFF0000"/>
        <rFont val="Times New Roman"/>
        <family val="1"/>
        <charset val="204"/>
      </rPr>
      <t xml:space="preserve">      </t>
    </r>
    <r>
      <rPr>
        <b/>
        <sz val="10"/>
        <rFont val="Times New Roman"/>
        <family val="1"/>
        <charset val="204"/>
      </rPr>
      <t xml:space="preserve">                              </t>
    </r>
  </si>
  <si>
    <t>ПП АО № 278-п от 23.08.2019 Нормативный объём расходов на оплату труда (тыс. руб.)</t>
  </si>
  <si>
    <r>
      <t xml:space="preserve"> на иные выплаты (разовые вне ФОТ)*           </t>
    </r>
    <r>
      <rPr>
        <sz val="9"/>
        <color rgb="FFFF0000"/>
        <rFont val="Times New Roman"/>
        <family val="1"/>
        <charset val="204"/>
      </rPr>
      <t xml:space="preserve">   ф14МО             стр.012+стр.024</t>
    </r>
  </si>
  <si>
    <t>X</t>
  </si>
  <si>
    <t>Должности, не являющиеся должностями муниципальной службы (техперсонал)           (стр. 270) // (стр. 030)</t>
  </si>
  <si>
    <r>
      <rPr>
        <b/>
        <sz val="10"/>
        <color rgb="FFFF0000"/>
        <rFont val="Times New Roman"/>
        <family val="1"/>
        <charset val="204"/>
      </rPr>
      <t>0102-00435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Глава МО*                         (стр.200) // (стр.010)</t>
    </r>
  </si>
  <si>
    <t>= п.6-п.9+п.12+п.10</t>
  </si>
  <si>
    <t>= п.7-п.9+п.12+п.10</t>
  </si>
  <si>
    <t>Исполнитель:</t>
  </si>
  <si>
    <t>Ф.И.О. (полностью), должность</t>
  </si>
  <si>
    <r>
      <rPr>
        <b/>
        <u/>
        <sz val="9"/>
        <rFont val="Times New Roman"/>
        <family val="1"/>
        <charset val="204"/>
      </rPr>
      <t>из них</t>
    </r>
    <r>
      <rPr>
        <b/>
        <sz val="9"/>
        <rFont val="Times New Roman"/>
        <family val="1"/>
        <charset val="204"/>
      </rPr>
      <t xml:space="preserve">:                         </t>
    </r>
    <r>
      <rPr>
        <sz val="9"/>
        <rFont val="Times New Roman"/>
        <family val="1"/>
        <charset val="204"/>
      </rPr>
      <t xml:space="preserve">денежной компенсации:                                     - по замене части ежегодных основного и дополнительных оплачиваемых отпусков; - за неиспользованную часть отпуска прошлого периода;                        -за неиспользованный отпуск при увольнении
 </t>
    </r>
    <r>
      <rPr>
        <sz val="9"/>
        <color rgb="FFFF0000"/>
        <rFont val="Times New Roman"/>
        <family val="1"/>
        <charset val="204"/>
      </rPr>
      <t>(ст.11 = или &lt; ст.10)</t>
    </r>
  </si>
  <si>
    <r>
      <rPr>
        <b/>
        <u/>
        <sz val="10"/>
        <color rgb="FFFF0000"/>
        <rFont val="Times New Roman"/>
        <family val="1"/>
        <charset val="204"/>
      </rPr>
      <t>Примечание: *</t>
    </r>
    <r>
      <rPr>
        <sz val="10"/>
        <color theme="1"/>
        <rFont val="Times New Roman"/>
        <family val="1"/>
        <charset val="204"/>
      </rPr>
      <t xml:space="preserve"> Выплаты, предусмотренные законодательством РФ и иными НПА РФ, законами автономного округа, в том числе на выплаты выходного пособия, среднего месячного заработка на период трудоустройства при увольнении со службы, в связи с ликвидацией органа, либо сокращением должностей, а также реорганизацией органа или изменением его структуры, приводящей к сокращению должностей; оплачиваемые учебные отпуска за период обучения работников, направленных на профессиональную подготовку, повышение квалификации; выплаты пособия за первые три дня временной нетрудоспособности при заболевании служащего, за дни сдачи крови и ее компонентов; материальной помощи на погребение в случае смерти сотрудника или его близких родственников и т.п.).</t>
    </r>
  </si>
  <si>
    <t>* Финансовые органы муниципальных районов представляют информацию консолидированную по МО, по району, сводную по поселениям и в разрезе поселений, входящих в их состав района (по убыванию общей численности постоянного населения МО).</t>
  </si>
  <si>
    <t>тел. (кода МО)</t>
  </si>
  <si>
    <r>
      <t xml:space="preserve">Численность постоянно проживающего населения на территории МО </t>
    </r>
    <r>
      <rPr>
        <u/>
        <sz val="9"/>
        <rFont val="Times New Roman"/>
        <family val="1"/>
        <charset val="204"/>
      </rPr>
      <t xml:space="preserve">на 01.01.2023 </t>
    </r>
    <r>
      <rPr>
        <sz val="9"/>
        <rFont val="Times New Roman"/>
        <family val="1"/>
        <charset val="204"/>
      </rPr>
      <t>(Официальные данные Росстата)                     //                         Отнесение МО к диапазону по численности населения (человек)</t>
    </r>
  </si>
  <si>
    <r>
      <rPr>
        <u/>
        <sz val="9"/>
        <rFont val="Times New Roman"/>
        <family val="1"/>
        <charset val="204"/>
      </rPr>
      <t xml:space="preserve"> абз.5 п.2 ПП АО №278-п</t>
    </r>
    <r>
      <rPr>
        <sz val="9"/>
        <rFont val="Times New Roman"/>
        <family val="1"/>
        <charset val="204"/>
      </rPr>
      <t xml:space="preserve"> Сумма выплат целевых ср-в из федерального бюджета, полученная в отчетном периоде,  (тыс. руб.)      //      №НПА ХМАО-Югры</t>
    </r>
  </si>
  <si>
    <t>Утверждено (предусмотрено) на год                        (ф14МО стр.050)</t>
  </si>
  <si>
    <t>Фактически начисленные расходы за отчетный период               (ф14МО стр.050, 010, 020, 030, 040)</t>
  </si>
  <si>
    <r>
      <t xml:space="preserve">Сумма средств на поощрение за счет грантов МБ трансфертов из ФБ (абз.4 п.2 ПП АО №278-п) // </t>
    </r>
    <r>
      <rPr>
        <sz val="9"/>
        <color rgb="FFFF0000"/>
        <rFont val="Times New Roman"/>
        <family val="1"/>
        <charset val="204"/>
      </rPr>
      <t>ф14МО                          стр.012 и стр.022</t>
    </r>
  </si>
  <si>
    <r>
      <t xml:space="preserve">Кол-во должностей утверждено в штатном расписании </t>
    </r>
    <r>
      <rPr>
        <u/>
        <sz val="9"/>
        <rFont val="Times New Roman"/>
        <family val="1"/>
        <charset val="204"/>
      </rPr>
      <t xml:space="preserve">на конец </t>
    </r>
    <r>
      <rPr>
        <sz val="9"/>
        <rFont val="Times New Roman"/>
        <family val="1"/>
        <charset val="204"/>
      </rPr>
      <t>отчётного периода               (шт. ед.)</t>
    </r>
  </si>
  <si>
    <t xml:space="preserve">СПРАВОЧНО в т.ч.                                      по группам должностей: </t>
  </si>
  <si>
    <t>Информация к мониторингу соблюдения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Ханты-Мансийском автономном округе - Югре в 2023 году (по состоянию на 01.01.2024)</t>
  </si>
  <si>
    <r>
      <t xml:space="preserve">расчетный ФОТ на год </t>
    </r>
    <r>
      <rPr>
        <sz val="9"/>
        <color rgb="FFFF0000"/>
        <rFont val="Times New Roman"/>
        <family val="1"/>
        <charset val="204"/>
      </rPr>
      <t xml:space="preserve">   + 1 м/ц ФОТ </t>
    </r>
    <r>
      <rPr>
        <sz val="9"/>
        <rFont val="Times New Roman"/>
        <family val="1"/>
        <charset val="204"/>
      </rPr>
      <t xml:space="preserve">(Грант п.10 ПП АО                  №278-п) </t>
    </r>
  </si>
  <si>
    <t>Отклонение начисленных расходов на выплату ЗПЛ от расчетного нормативного объёма ФОТ на год (+; -)   тыс. руб.</t>
  </si>
  <si>
    <t>Отклонение начисленных расходов на выплату ЗПЛ от расчетного нормативного объёма ФОТ на год (+; -)  тыс. руб.</t>
  </si>
  <si>
    <t>в т.ч. начисленные суммы средств по  КВР121 КОСГУ 211 + КОСГУ 266 (тыс. руб.)</t>
  </si>
  <si>
    <r>
      <rPr>
        <u/>
        <sz val="9"/>
        <rFont val="Times New Roman"/>
        <family val="1"/>
        <charset val="204"/>
      </rPr>
      <t>п.10 ПП АО №278-п</t>
    </r>
    <r>
      <rPr>
        <sz val="9"/>
        <rFont val="Times New Roman"/>
        <family val="1"/>
        <charset val="204"/>
      </rPr>
      <t xml:space="preserve">                                       Сумма грантов в виде дотации, полученная из бюджета ХМАО - Югры в 2023 году                                                               (тыс. руб.)                                                          //                                   №НПА ХМАО-Югры                                                    // №НПА МР (поселениям)</t>
    </r>
  </si>
  <si>
    <t>Наименование показателей // данные строк ф14МО (Приказ МФ РФ от 28.12.2017 № 259н)</t>
  </si>
  <si>
    <t xml:space="preserve">к Отчету о выполнении мер, установленных </t>
  </si>
  <si>
    <t>Соглашением о мерах по социально-экономическому</t>
  </si>
  <si>
    <t xml:space="preserve"> развитию и оздоровлению муниципальных финансов </t>
  </si>
  <si>
    <t>_____________________</t>
  </si>
  <si>
    <t xml:space="preserve"> (подпись)</t>
  </si>
  <si>
    <t>(расшифровка подписи)</t>
  </si>
  <si>
    <t>городского (сельского) поселения, входящего в состав</t>
  </si>
  <si>
    <t>Октябрьского района  в 2023 году</t>
  </si>
  <si>
    <t xml:space="preserve">Глава поселения </t>
  </si>
  <si>
    <t>Руководитель финансового-экономической</t>
  </si>
  <si>
    <t>службы поселения (главный бухгалтер)</t>
  </si>
  <si>
    <t xml:space="preserve">Причины превышения нормативного объема расходов                                                                            на оплату труда по ПП АО от 23.08.2019 №278-п                                                                                          </t>
  </si>
  <si>
    <t>Приложение 2а</t>
  </si>
  <si>
    <t>Наименование МО:  Администрация сельского поселения Каменное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</si>
</sst>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₽_-;\-* #,##0\ _₽_-;_-* &quot;-&quot;\ _₽_-;_-@_-"/>
    <numFmt numFmtId="165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6" fillId="4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9" fillId="3" borderId="0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right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left" vertical="top" wrapText="1"/>
    </xf>
    <xf numFmtId="0" fontId="23" fillId="0" borderId="0" xfId="0" applyFont="1"/>
    <xf numFmtId="0" fontId="20" fillId="0" borderId="0" xfId="0" applyFont="1"/>
    <xf numFmtId="0" fontId="23" fillId="3" borderId="0" xfId="0" applyFont="1" applyFill="1"/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3" fontId="11" fillId="7" borderId="1" xfId="0" applyNumberFormat="1" applyFont="1" applyFill="1" applyBorder="1" applyAlignment="1">
      <alignment horizontal="right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3" fontId="6" fillId="6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23" fillId="0" borderId="0" xfId="0" applyFont="1" applyAlignment="1">
      <alignment horizontal="right" vertical="center" wrapText="1"/>
    </xf>
    <xf numFmtId="0" fontId="27" fillId="0" borderId="0" xfId="0" applyFont="1" applyAlignment="1">
      <alignment horizontal="right"/>
    </xf>
    <xf numFmtId="0" fontId="28" fillId="0" borderId="0" xfId="0" applyFont="1" applyAlignment="1">
      <alignment vertical="center"/>
    </xf>
    <xf numFmtId="0" fontId="28" fillId="0" borderId="0" xfId="0" applyFont="1"/>
    <xf numFmtId="0" fontId="28" fillId="3" borderId="0" xfId="0" applyFont="1" applyFill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/>
    </xf>
    <xf numFmtId="0" fontId="28" fillId="0" borderId="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9" fillId="0" borderId="0" xfId="0" applyFont="1"/>
    <xf numFmtId="0" fontId="20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 vertical="top" wrapText="1"/>
    </xf>
    <xf numFmtId="0" fontId="24" fillId="3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right" vertical="top" textRotation="75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3" fontId="2" fillId="4" borderId="1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abSelected="1" topLeftCell="A4" zoomScale="80" zoomScaleNormal="80" workbookViewId="0">
      <selection activeCell="B7" sqref="B7:O7"/>
    </sheetView>
  </sheetViews>
  <sheetFormatPr defaultColWidth="9.140625" defaultRowHeight="15" x14ac:dyDescent="0.25"/>
  <cols>
    <col min="1" max="1" width="4.7109375" style="36" customWidth="1"/>
    <col min="2" max="2" width="12.7109375" style="38" customWidth="1"/>
    <col min="3" max="3" width="17.140625" style="38" customWidth="1"/>
    <col min="4" max="4" width="18" style="38" customWidth="1"/>
    <col min="5" max="5" width="34" style="36" customWidth="1"/>
    <col min="6" max="6" width="10" style="39" customWidth="1"/>
    <col min="7" max="7" width="12.5703125" style="36" customWidth="1"/>
    <col min="8" max="8" width="12.28515625" style="36" customWidth="1"/>
    <col min="9" max="9" width="14.140625" style="36" customWidth="1"/>
    <col min="10" max="10" width="10.5703125" style="36" customWidth="1"/>
    <col min="11" max="11" width="14" style="36" customWidth="1"/>
    <col min="12" max="12" width="19.7109375" style="36" customWidth="1"/>
    <col min="13" max="13" width="14.28515625" style="36" customWidth="1"/>
    <col min="14" max="14" width="15.85546875" style="36" customWidth="1"/>
    <col min="15" max="15" width="16.140625" style="38" customWidth="1"/>
    <col min="16" max="16" width="53.5703125" style="36" customWidth="1"/>
    <col min="17" max="16384" width="9.140625" style="36"/>
  </cols>
  <sheetData>
    <row r="1" spans="1:20" ht="15" customHeight="1" x14ac:dyDescent="0.25">
      <c r="P1" s="61" t="s">
        <v>49</v>
      </c>
    </row>
    <row r="2" spans="1:20" ht="18" customHeight="1" x14ac:dyDescent="0.25">
      <c r="P2" s="60" t="s">
        <v>37</v>
      </c>
      <c r="Q2" s="59"/>
      <c r="R2" s="59"/>
      <c r="S2" s="59"/>
      <c r="T2" s="59"/>
    </row>
    <row r="3" spans="1:20" ht="18" customHeight="1" x14ac:dyDescent="0.25">
      <c r="P3" s="60" t="s">
        <v>38</v>
      </c>
      <c r="Q3" s="59"/>
      <c r="R3" s="59"/>
      <c r="S3" s="59"/>
      <c r="T3" s="59"/>
    </row>
    <row r="4" spans="1:20" ht="18" customHeight="1" x14ac:dyDescent="0.25">
      <c r="P4" s="60" t="s">
        <v>39</v>
      </c>
      <c r="Q4" s="59"/>
      <c r="R4" s="59"/>
      <c r="S4" s="59"/>
      <c r="T4" s="59"/>
    </row>
    <row r="5" spans="1:20" ht="18" customHeight="1" x14ac:dyDescent="0.25">
      <c r="P5" s="71" t="s">
        <v>43</v>
      </c>
      <c r="Q5" s="59"/>
      <c r="R5" s="59"/>
      <c r="S5" s="59"/>
      <c r="T5" s="59"/>
    </row>
    <row r="6" spans="1:20" ht="18" customHeight="1" x14ac:dyDescent="0.25">
      <c r="P6" s="71" t="s">
        <v>44</v>
      </c>
      <c r="Q6" s="59"/>
      <c r="R6" s="59"/>
      <c r="S6" s="59"/>
      <c r="T6" s="59"/>
    </row>
    <row r="7" spans="1:20" s="8" customFormat="1" ht="57" customHeight="1" x14ac:dyDescent="0.25">
      <c r="A7" s="21"/>
      <c r="B7" s="72" t="s">
        <v>30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29"/>
    </row>
    <row r="8" spans="1:20" s="8" customFormat="1" ht="11.25" customHeight="1" x14ac:dyDescent="0.25">
      <c r="A8" s="21"/>
      <c r="B8" s="20"/>
      <c r="C8" s="20"/>
      <c r="D8" s="20"/>
      <c r="E8" s="20"/>
      <c r="F8" s="51"/>
      <c r="G8" s="20"/>
      <c r="H8" s="20"/>
      <c r="I8" s="20"/>
      <c r="J8" s="20"/>
      <c r="K8" s="20"/>
      <c r="L8" s="20"/>
      <c r="M8" s="20"/>
      <c r="N8" s="20"/>
      <c r="O8" s="25"/>
      <c r="P8" s="29"/>
    </row>
    <row r="9" spans="1:20" s="8" customFormat="1" ht="18" customHeight="1" x14ac:dyDescent="0.25">
      <c r="A9" s="20"/>
      <c r="B9" s="73" t="s">
        <v>50</v>
      </c>
      <c r="C9" s="73"/>
      <c r="D9" s="73"/>
      <c r="E9" s="73"/>
      <c r="F9" s="73"/>
      <c r="G9" s="100"/>
      <c r="H9" s="100"/>
      <c r="I9" s="20"/>
      <c r="J9" s="20"/>
      <c r="K9" s="81"/>
      <c r="L9" s="81"/>
      <c r="M9" s="20"/>
      <c r="N9" s="20"/>
      <c r="O9" s="25"/>
      <c r="P9" s="30"/>
    </row>
    <row r="10" spans="1:20" s="8" customFormat="1" ht="16.5" customHeight="1" x14ac:dyDescent="0.3">
      <c r="A10" s="1"/>
      <c r="B10" s="7"/>
      <c r="C10" s="7"/>
      <c r="D10" s="7"/>
      <c r="E10" s="2"/>
      <c r="F10" s="19"/>
      <c r="G10" s="2"/>
      <c r="M10" s="74"/>
      <c r="N10" s="74"/>
      <c r="O10" s="26"/>
      <c r="P10" s="31"/>
    </row>
    <row r="11" spans="1:20" s="3" customFormat="1" ht="44.25" customHeight="1" x14ac:dyDescent="0.2">
      <c r="A11" s="75"/>
      <c r="B11" s="76" t="s">
        <v>23</v>
      </c>
      <c r="C11" s="77" t="s">
        <v>35</v>
      </c>
      <c r="D11" s="76" t="s">
        <v>24</v>
      </c>
      <c r="E11" s="78" t="s">
        <v>36</v>
      </c>
      <c r="F11" s="79" t="s">
        <v>28</v>
      </c>
      <c r="G11" s="76" t="s">
        <v>10</v>
      </c>
      <c r="H11" s="76"/>
      <c r="I11" s="93" t="s">
        <v>25</v>
      </c>
      <c r="J11" s="93" t="s">
        <v>26</v>
      </c>
      <c r="K11" s="95" t="s">
        <v>34</v>
      </c>
      <c r="L11" s="96"/>
      <c r="M11" s="76" t="s">
        <v>27</v>
      </c>
      <c r="N11" s="97" t="s">
        <v>32</v>
      </c>
      <c r="O11" s="98" t="s">
        <v>33</v>
      </c>
      <c r="P11" s="84" t="s">
        <v>48</v>
      </c>
    </row>
    <row r="12" spans="1:20" s="4" customFormat="1" ht="151.5" customHeight="1" x14ac:dyDescent="0.25">
      <c r="A12" s="75"/>
      <c r="B12" s="76"/>
      <c r="C12" s="77"/>
      <c r="D12" s="76"/>
      <c r="E12" s="78"/>
      <c r="F12" s="80"/>
      <c r="G12" s="34" t="s">
        <v>7</v>
      </c>
      <c r="H12" s="42" t="s">
        <v>31</v>
      </c>
      <c r="I12" s="94"/>
      <c r="J12" s="94"/>
      <c r="K12" s="34" t="s">
        <v>11</v>
      </c>
      <c r="L12" s="35" t="s">
        <v>19</v>
      </c>
      <c r="M12" s="76"/>
      <c r="N12" s="97"/>
      <c r="O12" s="98"/>
      <c r="P12" s="84"/>
    </row>
    <row r="13" spans="1:20" s="58" customFormat="1" ht="10.15" x14ac:dyDescent="0.3">
      <c r="B13" s="22">
        <v>1</v>
      </c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  <c r="I13" s="22">
        <v>8</v>
      </c>
      <c r="J13" s="22">
        <v>9</v>
      </c>
      <c r="K13" s="22">
        <v>10</v>
      </c>
      <c r="L13" s="22">
        <v>11</v>
      </c>
      <c r="M13" s="22">
        <v>12</v>
      </c>
      <c r="N13" s="22">
        <v>13</v>
      </c>
      <c r="O13" s="22">
        <v>14</v>
      </c>
      <c r="P13" s="22">
        <v>15</v>
      </c>
    </row>
    <row r="14" spans="1:20" s="4" customFormat="1" ht="16.5" customHeight="1" x14ac:dyDescent="0.25">
      <c r="B14" s="9"/>
      <c r="C14" s="9"/>
      <c r="D14" s="9"/>
      <c r="E14" s="9"/>
      <c r="F14" s="9"/>
      <c r="G14" s="28"/>
      <c r="H14" s="9"/>
      <c r="I14" s="9"/>
      <c r="J14" s="9"/>
      <c r="K14" s="9"/>
      <c r="L14" s="9"/>
      <c r="M14" s="9"/>
      <c r="N14" s="27" t="s">
        <v>15</v>
      </c>
      <c r="O14" s="27" t="s">
        <v>16</v>
      </c>
      <c r="P14" s="41"/>
    </row>
    <row r="15" spans="1:20" s="5" customFormat="1" ht="38.25" customHeight="1" x14ac:dyDescent="0.25">
      <c r="A15" s="85"/>
      <c r="B15" s="86"/>
      <c r="C15" s="89"/>
      <c r="D15" s="90"/>
      <c r="E15" s="45" t="s">
        <v>8</v>
      </c>
      <c r="F15" s="52">
        <f>F16+F18+F25+F26</f>
        <v>12.25</v>
      </c>
      <c r="G15" s="46">
        <f>G16+G18</f>
        <v>5637</v>
      </c>
      <c r="H15" s="46">
        <f>H16+H18</f>
        <v>4910</v>
      </c>
      <c r="I15" s="46">
        <f>+I25+I26+I16+I18</f>
        <v>8451.7999999999993</v>
      </c>
      <c r="J15" s="46">
        <f>+J25+J26+J16+J18</f>
        <v>5509.6</v>
      </c>
      <c r="K15" s="46">
        <f>K16+K18</f>
        <v>0</v>
      </c>
      <c r="L15" s="46">
        <f>L16+L18</f>
        <v>0</v>
      </c>
      <c r="M15" s="46">
        <f>M16+M18+M25+M26</f>
        <v>0</v>
      </c>
      <c r="N15" s="46">
        <f>N16+N18</f>
        <v>2696.8</v>
      </c>
      <c r="O15" s="46">
        <f>O16+O18</f>
        <v>1969.8000000000002</v>
      </c>
      <c r="P15" s="47" t="s">
        <v>12</v>
      </c>
    </row>
    <row r="16" spans="1:20" s="4" customFormat="1" ht="27" customHeight="1" x14ac:dyDescent="0.25">
      <c r="A16" s="85"/>
      <c r="B16" s="87"/>
      <c r="C16" s="89"/>
      <c r="D16" s="91"/>
      <c r="E16" s="11" t="s">
        <v>0</v>
      </c>
      <c r="F16" s="53">
        <f>F17</f>
        <v>1</v>
      </c>
      <c r="G16" s="53">
        <f t="shared" ref="G16:M16" si="0">G17</f>
        <v>1473</v>
      </c>
      <c r="H16" s="53">
        <f t="shared" si="0"/>
        <v>1583</v>
      </c>
      <c r="I16" s="53">
        <f t="shared" si="0"/>
        <v>1582.8</v>
      </c>
      <c r="J16" s="53">
        <f t="shared" si="0"/>
        <v>1104.5999999999999</v>
      </c>
      <c r="K16" s="53">
        <f t="shared" si="0"/>
        <v>0</v>
      </c>
      <c r="L16" s="53">
        <f t="shared" si="0"/>
        <v>0</v>
      </c>
      <c r="M16" s="53">
        <f t="shared" si="0"/>
        <v>0</v>
      </c>
      <c r="N16" s="53">
        <f t="shared" ref="N16" si="1">N17</f>
        <v>368.40000000000009</v>
      </c>
      <c r="O16" s="53">
        <f t="shared" ref="O16" si="2">O17</f>
        <v>478.40000000000009</v>
      </c>
      <c r="P16" s="43" t="s">
        <v>12</v>
      </c>
    </row>
    <row r="17" spans="1:16" s="4" customFormat="1" ht="29.25" customHeight="1" x14ac:dyDescent="0.25">
      <c r="A17" s="85"/>
      <c r="B17" s="87"/>
      <c r="C17" s="89"/>
      <c r="D17" s="91"/>
      <c r="E17" s="6" t="s">
        <v>14</v>
      </c>
      <c r="F17">
        <v>1</v>
      </c>
      <c r="G17" s="15">
        <v>1473</v>
      </c>
      <c r="H17" s="24">
        <v>1583</v>
      </c>
      <c r="I17" s="16">
        <v>1582.8</v>
      </c>
      <c r="J17" s="16">
        <v>1104.5999999999999</v>
      </c>
      <c r="K17" s="16"/>
      <c r="L17" s="16"/>
      <c r="M17" s="16"/>
      <c r="N17" s="14">
        <f>G17-J17+K17</f>
        <v>368.40000000000009</v>
      </c>
      <c r="O17" s="18">
        <f>H17-J17+K17</f>
        <v>478.40000000000009</v>
      </c>
      <c r="P17" s="32"/>
    </row>
    <row r="18" spans="1:16" s="5" customFormat="1" ht="29.25" customHeight="1" x14ac:dyDescent="0.25">
      <c r="A18" s="85"/>
      <c r="B18" s="87"/>
      <c r="C18" s="89"/>
      <c r="D18" s="91"/>
      <c r="E18" s="48" t="s">
        <v>9</v>
      </c>
      <c r="F18" s="55">
        <f>SUM(F20:F24)</f>
        <v>5</v>
      </c>
      <c r="G18" s="49">
        <f>SUM(G20:G24)</f>
        <v>4164</v>
      </c>
      <c r="H18" s="49">
        <f>SUM(H20:H24)</f>
        <v>3327</v>
      </c>
      <c r="I18" s="49">
        <f>I20+I21+I22+I23+I24</f>
        <v>3070</v>
      </c>
      <c r="J18" s="49">
        <f t="shared" ref="I18:M18" si="3">J20+J21+J22+J23+J24</f>
        <v>1835.6</v>
      </c>
      <c r="K18" s="49">
        <f t="shared" si="3"/>
        <v>0</v>
      </c>
      <c r="L18" s="49">
        <f t="shared" si="3"/>
        <v>0</v>
      </c>
      <c r="M18" s="49">
        <f t="shared" si="3"/>
        <v>0</v>
      </c>
      <c r="N18" s="49">
        <f>N20+N21+N22+N23+N24</f>
        <v>2328.4</v>
      </c>
      <c r="O18" s="49">
        <f>O20+O21+O22+O23+O24</f>
        <v>1491.4</v>
      </c>
      <c r="P18" s="44" t="s">
        <v>12</v>
      </c>
    </row>
    <row r="19" spans="1:16" s="5" customFormat="1" ht="27" customHeight="1" x14ac:dyDescent="0.25">
      <c r="A19" s="85"/>
      <c r="B19" s="87"/>
      <c r="C19" s="89"/>
      <c r="D19" s="91"/>
      <c r="E19" s="50" t="s">
        <v>29</v>
      </c>
      <c r="F19" s="56"/>
      <c r="G19" s="17"/>
      <c r="H19" s="17"/>
      <c r="I19" s="17"/>
      <c r="J19" s="17"/>
      <c r="K19" s="17"/>
      <c r="L19" s="17"/>
      <c r="M19" s="17"/>
      <c r="N19" s="17"/>
      <c r="O19" s="17"/>
      <c r="P19" s="33" t="s">
        <v>12</v>
      </c>
    </row>
    <row r="20" spans="1:16" s="4" customFormat="1" ht="18" customHeight="1" x14ac:dyDescent="0.25">
      <c r="A20" s="85"/>
      <c r="B20" s="87"/>
      <c r="C20" s="89"/>
      <c r="D20" s="91"/>
      <c r="E20" s="12" t="s">
        <v>2</v>
      </c>
      <c r="F20" s="54">
        <v>1</v>
      </c>
      <c r="G20" s="15">
        <v>1040</v>
      </c>
      <c r="H20" s="24">
        <v>938</v>
      </c>
      <c r="I20" s="16">
        <v>867</v>
      </c>
      <c r="J20" s="16">
        <v>672.6</v>
      </c>
      <c r="K20" s="16"/>
      <c r="L20" s="16"/>
      <c r="M20" s="16"/>
      <c r="N20" s="14">
        <f t="shared" ref="N20:N24" si="4">G20-J20+M20+K20</f>
        <v>367.4</v>
      </c>
      <c r="O20" s="18">
        <f t="shared" ref="O20:O24" si="5">H20-J20+M20+K20</f>
        <v>265.39999999999998</v>
      </c>
      <c r="P20" s="32"/>
    </row>
    <row r="21" spans="1:16" s="4" customFormat="1" ht="18" customHeight="1" x14ac:dyDescent="0.25">
      <c r="A21" s="85"/>
      <c r="B21" s="87"/>
      <c r="C21" s="89"/>
      <c r="D21" s="91"/>
      <c r="E21" s="12" t="s">
        <v>3</v>
      </c>
      <c r="F21" s="54"/>
      <c r="G21" s="15"/>
      <c r="H21" s="24"/>
      <c r="I21" s="16"/>
      <c r="J21" s="16"/>
      <c r="K21" s="16"/>
      <c r="L21" s="16"/>
      <c r="M21" s="16"/>
      <c r="N21" s="14">
        <f t="shared" si="4"/>
        <v>0</v>
      </c>
      <c r="O21" s="18">
        <f t="shared" si="5"/>
        <v>0</v>
      </c>
      <c r="P21" s="32"/>
    </row>
    <row r="22" spans="1:16" s="4" customFormat="1" ht="18" customHeight="1" x14ac:dyDescent="0.25">
      <c r="A22" s="85"/>
      <c r="B22" s="87"/>
      <c r="C22" s="89"/>
      <c r="D22" s="91"/>
      <c r="E22" s="12" t="s">
        <v>4</v>
      </c>
      <c r="F22" s="54"/>
      <c r="G22" s="15"/>
      <c r="H22" s="24"/>
      <c r="I22" s="16"/>
      <c r="J22" s="16"/>
      <c r="K22" s="16"/>
      <c r="L22" s="16"/>
      <c r="M22" s="16"/>
      <c r="N22" s="14">
        <f t="shared" si="4"/>
        <v>0</v>
      </c>
      <c r="O22" s="18">
        <f t="shared" si="5"/>
        <v>0</v>
      </c>
      <c r="P22" s="32"/>
    </row>
    <row r="23" spans="1:16" s="4" customFormat="1" ht="18.75" customHeight="1" x14ac:dyDescent="0.25">
      <c r="A23" s="85"/>
      <c r="B23" s="87"/>
      <c r="C23" s="89"/>
      <c r="D23" s="91"/>
      <c r="E23" s="12" t="s">
        <v>5</v>
      </c>
      <c r="F23" s="54">
        <v>4</v>
      </c>
      <c r="G23" s="15">
        <v>3124</v>
      </c>
      <c r="H23" s="24">
        <v>2389</v>
      </c>
      <c r="I23" s="16">
        <v>2203</v>
      </c>
      <c r="J23" s="16">
        <v>1163</v>
      </c>
      <c r="K23" s="16"/>
      <c r="L23" s="16"/>
      <c r="M23" s="16"/>
      <c r="N23" s="14">
        <f t="shared" si="4"/>
        <v>1961</v>
      </c>
      <c r="O23" s="18">
        <f t="shared" si="5"/>
        <v>1226</v>
      </c>
      <c r="P23" s="32"/>
    </row>
    <row r="24" spans="1:16" s="4" customFormat="1" ht="18.75" customHeight="1" x14ac:dyDescent="0.25">
      <c r="A24" s="85"/>
      <c r="B24" s="87"/>
      <c r="C24" s="89"/>
      <c r="D24" s="91"/>
      <c r="E24" s="13" t="s">
        <v>6</v>
      </c>
      <c r="F24" s="54"/>
      <c r="G24" s="15"/>
      <c r="H24" s="24"/>
      <c r="I24" s="16"/>
      <c r="J24" s="16"/>
      <c r="K24" s="16"/>
      <c r="L24" s="16"/>
      <c r="M24" s="16"/>
      <c r="N24" s="14">
        <f t="shared" si="4"/>
        <v>0</v>
      </c>
      <c r="O24" s="18">
        <f t="shared" si="5"/>
        <v>0</v>
      </c>
      <c r="P24" s="32"/>
    </row>
    <row r="25" spans="1:16" s="4" customFormat="1" ht="36" customHeight="1" x14ac:dyDescent="0.25">
      <c r="A25" s="85"/>
      <c r="B25" s="87"/>
      <c r="C25" s="89"/>
      <c r="D25" s="91"/>
      <c r="E25" s="10" t="s">
        <v>13</v>
      </c>
      <c r="F25" s="99">
        <v>6.25</v>
      </c>
      <c r="G25" s="33" t="s">
        <v>12</v>
      </c>
      <c r="H25" s="33" t="s">
        <v>12</v>
      </c>
      <c r="I25" s="23">
        <v>3799</v>
      </c>
      <c r="J25" s="23">
        <v>2569.4</v>
      </c>
      <c r="K25" s="33" t="s">
        <v>12</v>
      </c>
      <c r="L25" s="33" t="s">
        <v>12</v>
      </c>
      <c r="M25" s="23"/>
      <c r="N25" s="33" t="s">
        <v>12</v>
      </c>
      <c r="O25" s="33" t="s">
        <v>12</v>
      </c>
      <c r="P25" s="33" t="s">
        <v>12</v>
      </c>
    </row>
    <row r="26" spans="1:16" s="4" customFormat="1" ht="27" customHeight="1" x14ac:dyDescent="0.25">
      <c r="A26" s="85"/>
      <c r="B26" s="88"/>
      <c r="C26" s="89"/>
      <c r="D26" s="92"/>
      <c r="E26" s="10" t="s">
        <v>1</v>
      </c>
      <c r="F26" s="57"/>
      <c r="G26" s="33" t="s">
        <v>12</v>
      </c>
      <c r="H26" s="33" t="s">
        <v>12</v>
      </c>
      <c r="I26" s="23"/>
      <c r="J26" s="23"/>
      <c r="K26" s="33" t="s">
        <v>12</v>
      </c>
      <c r="L26" s="33" t="s">
        <v>12</v>
      </c>
      <c r="M26" s="23"/>
      <c r="N26" s="33" t="s">
        <v>12</v>
      </c>
      <c r="O26" s="33" t="s">
        <v>12</v>
      </c>
      <c r="P26" s="33" t="s">
        <v>12</v>
      </c>
    </row>
    <row r="27" spans="1:16" x14ac:dyDescent="0.25">
      <c r="P27" s="40"/>
    </row>
    <row r="28" spans="1:16" ht="56.25" customHeight="1" x14ac:dyDescent="0.25">
      <c r="A28" s="82" t="s">
        <v>20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P28" s="40"/>
    </row>
    <row r="29" spans="1:16" ht="30" customHeight="1" x14ac:dyDescent="0.25">
      <c r="A29" s="83" t="s">
        <v>21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P29" s="40"/>
    </row>
    <row r="30" spans="1:16" s="63" customFormat="1" ht="30" customHeight="1" x14ac:dyDescent="0.25">
      <c r="B30" s="62" t="s">
        <v>45</v>
      </c>
      <c r="C30" s="64"/>
      <c r="D30" s="64"/>
      <c r="F30" s="67"/>
      <c r="G30"/>
      <c r="H30" s="62" t="s">
        <v>40</v>
      </c>
      <c r="I30"/>
      <c r="O30" s="64"/>
      <c r="P30" s="66"/>
    </row>
    <row r="31" spans="1:16" s="63" customFormat="1" ht="15.75" x14ac:dyDescent="0.25">
      <c r="B31" s="64"/>
      <c r="C31" s="64"/>
      <c r="D31" s="64"/>
      <c r="F31" s="68" t="s">
        <v>41</v>
      </c>
      <c r="G31" s="69"/>
      <c r="H31" s="70" t="s">
        <v>42</v>
      </c>
      <c r="I31" s="69"/>
      <c r="O31" s="64"/>
      <c r="P31" s="66"/>
    </row>
    <row r="32" spans="1:16" s="63" customFormat="1" ht="15.75" x14ac:dyDescent="0.25">
      <c r="B32" s="64"/>
      <c r="C32" s="64"/>
      <c r="D32" s="64"/>
      <c r="F32" s="65"/>
      <c r="G32"/>
      <c r="H32" s="62"/>
      <c r="I32"/>
      <c r="O32" s="64"/>
      <c r="P32" s="66"/>
    </row>
    <row r="33" spans="1:16" s="63" customFormat="1" ht="15.75" x14ac:dyDescent="0.25">
      <c r="B33" s="62" t="s">
        <v>46</v>
      </c>
      <c r="C33" s="62"/>
      <c r="D33" s="64"/>
      <c r="F33" s="67"/>
      <c r="G33"/>
      <c r="H33" s="62" t="s">
        <v>40</v>
      </c>
      <c r="I33"/>
      <c r="O33" s="64"/>
      <c r="P33" s="66"/>
    </row>
    <row r="34" spans="1:16" s="63" customFormat="1" ht="15.75" x14ac:dyDescent="0.25">
      <c r="B34" s="62" t="s">
        <v>47</v>
      </c>
      <c r="C34"/>
      <c r="D34" s="64"/>
      <c r="F34" s="68" t="s">
        <v>41</v>
      </c>
      <c r="G34" s="69"/>
      <c r="H34" s="70" t="s">
        <v>42</v>
      </c>
      <c r="I34" s="69"/>
      <c r="O34" s="64"/>
      <c r="P34" s="66"/>
    </row>
    <row r="35" spans="1:16" ht="15.75" x14ac:dyDescent="0.25">
      <c r="A35" s="37" t="s">
        <v>17</v>
      </c>
      <c r="F35" s="65"/>
      <c r="G35"/>
      <c r="H35" s="62"/>
      <c r="I35"/>
      <c r="P35" s="40"/>
    </row>
    <row r="36" spans="1:16" x14ac:dyDescent="0.25">
      <c r="A36" s="37" t="s">
        <v>18</v>
      </c>
      <c r="P36" s="40"/>
    </row>
    <row r="37" spans="1:16" x14ac:dyDescent="0.25">
      <c r="A37" s="37" t="s">
        <v>22</v>
      </c>
      <c r="P37" s="40"/>
    </row>
    <row r="38" spans="1:16" x14ac:dyDescent="0.25">
      <c r="A38" s="38"/>
      <c r="P38" s="40"/>
    </row>
  </sheetData>
  <mergeCells count="24">
    <mergeCell ref="A28:N28"/>
    <mergeCell ref="A29:N29"/>
    <mergeCell ref="P11:P12"/>
    <mergeCell ref="A15:A26"/>
    <mergeCell ref="B15:B26"/>
    <mergeCell ref="C15:C26"/>
    <mergeCell ref="D15:D26"/>
    <mergeCell ref="I11:I12"/>
    <mergeCell ref="J11:J12"/>
    <mergeCell ref="K11:L11"/>
    <mergeCell ref="M11:M12"/>
    <mergeCell ref="N11:N12"/>
    <mergeCell ref="O11:O12"/>
    <mergeCell ref="B7:O7"/>
    <mergeCell ref="M10:N10"/>
    <mergeCell ref="A11:A12"/>
    <mergeCell ref="B11:B12"/>
    <mergeCell ref="C11:C12"/>
    <mergeCell ref="D11:D12"/>
    <mergeCell ref="E11:E12"/>
    <mergeCell ref="F11:F12"/>
    <mergeCell ref="G11:H11"/>
    <mergeCell ref="K9:L9"/>
    <mergeCell ref="B9:H9"/>
  </mergeCells>
  <pageMargins left="0.11811023622047245" right="0.11811023622047245" top="0.55118110236220474" bottom="0.15748031496062992" header="0.11811023622047245" footer="0.11811023622047245"/>
  <pageSetup paperSize="9" scale="45" firstPageNumber="1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2023-07-11T10:02:49Z</dcterms:modified>
</cp:coreProperties>
</file>